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185" windowHeight="858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<sst xmlns="http://schemas.openxmlformats.org/spreadsheetml/2006/main" count="78" uniqueCount="67">
  <si>
    <t xml:space="preserve">         SỞ Y TẾ BẾN TRE</t>
  </si>
  <si>
    <t xml:space="preserve">                                 CỘNG HÒA XÃ HỘI CHỦ NGHĨA VIỆT NAM</t>
  </si>
  <si>
    <t>BẢNG GIÁ TIỀN XE ĐI VỀ CÁC XÃ TRONG HUYỆN</t>
  </si>
  <si>
    <t>VÀ CHUYỂN VIỆN ĐẾN TUYẾN TRÊN BẰNG XE CỨU THƯƠNG</t>
  </si>
  <si>
    <t>5.000km thay nhớt, mỗi lần thay là 1.386.000đ. 5.000km chạy được 70 chuyến (5.000/72km=70 chuyến)</t>
  </si>
  <si>
    <t xml:space="preserve">     * Căn cứ vào Nghị định số 43/2006/NĐ-CP ngày 25/4/2006 của Chính phủ về quy định</t>
  </si>
  <si>
    <t xml:space="preserve"> quyền tự chủ, tự chịu trách nhiệm về thực hiện nhiệm vụ, tổ chức bộ máy, biên chế và tài chính</t>
  </si>
  <si>
    <t>đối với đơn vị sự nghiệp công lập;</t>
  </si>
  <si>
    <t xml:space="preserve">     * Căn cứ Thông tư số 71/2006/TT-BTC ngày 09/8/2006 của Bộ Tài chính về việc hướng dẫn</t>
  </si>
  <si>
    <t xml:space="preserve"> thực hiện Nghị định số 43/2006/NĐ-CP ngày 25/4/2006 của Chính phủ quy định quyền tự chủ</t>
  </si>
  <si>
    <t xml:space="preserve"> tự chịu trách nhiệm vụ tổ chức bộ máy, biên chế và tài chính đối với đơn vị sự nghiệp công lập</t>
  </si>
  <si>
    <t xml:space="preserve">     * Căn cứ vào hướng dẫn số 4294/HD-STC  ngày 30/12/2006 của Sở Tài chính Bến Tre về </t>
  </si>
  <si>
    <t xml:space="preserve"> việc hướng dẫn thực hiện Nghị định số 43/2006/NĐ-CP ngày 25/4/2006 của Chính phủ quy</t>
  </si>
  <si>
    <t xml:space="preserve"> định quyền tự chủ, tự chịu trách nhiệm vụ tổ chức bộ máy, biên chế và tài chính đối với đơn vị</t>
  </si>
  <si>
    <t xml:space="preserve"> sự nghiệp công lập;</t>
  </si>
  <si>
    <t xml:space="preserve">* Bảng giá này tính theo giá xăng A92 là 17.050 đ/lít, khi giá xăng thay đổi sẽ điều chỉnh lại </t>
  </si>
  <si>
    <t>cho phù hợp</t>
  </si>
  <si>
    <t>Số TT</t>
  </si>
  <si>
    <t>Tuyến đường</t>
  </si>
  <si>
    <t>Số km</t>
  </si>
  <si>
    <t>Lượt đi về</t>
  </si>
  <si>
    <t>Định mức xăng đi và về 0,2lit/km</t>
  </si>
  <si>
    <t>Phụ cấp tài xế và Điều dưỡng</t>
  </si>
  <si>
    <t>Thay nhớt xe 277đ/km</t>
  </si>
  <si>
    <t>Bảo hiểm xe 10.000.000 đ/365 ngày</t>
  </si>
  <si>
    <t>Sửa chữa thường xuyên, vỏ ruột, bảo trì… 15.000.000 đ/365 ngày</t>
  </si>
  <si>
    <t>Từ 100km ***</t>
  </si>
  <si>
    <t>Tổng số tiền thu theo giá xăng: 17.050 đ</t>
  </si>
  <si>
    <t>Tổng số tiền thu làm tròn theo cuộc họp</t>
  </si>
  <si>
    <t>1.Nhớt xe: 5.000km thay 18 lít giá 1.386.000đ (18 x 77.000/5.000= 277)</t>
  </si>
  <si>
    <t>A</t>
  </si>
  <si>
    <t>Trong huyện (tính bình quân)</t>
  </si>
  <si>
    <t>Thị Trấn</t>
  </si>
  <si>
    <t>An Đức, An Bình Tây.</t>
  </si>
  <si>
    <t>Phú Lễ, Vĩnh Hòa, An Hiệp, Vĩnh An.</t>
  </si>
  <si>
    <t>An Hòa Tây, Tân Thủy, Phú Ngãi, Phước Tuy, Mỹ Nhơn.</t>
  </si>
  <si>
    <t>An Ngãi Trung, An Phú Trung, Mỹ Chánh, Mỹ Thạnh, An Thủy, Bảo Thuận, Bảo Thạnh, Tân Xuân, Mỹ Hòa, An Ngãi Tây.</t>
  </si>
  <si>
    <t>Tân Hưng, Tân Mỹ.</t>
  </si>
  <si>
    <t>Sửa chữa thường xuyên, vỏ ruột, bảo trì… 10.000.000 đ/365 ngày</t>
  </si>
  <si>
    <t>B</t>
  </si>
  <si>
    <t>Trong tỉnh</t>
  </si>
  <si>
    <t>BV Giồng Trôm</t>
  </si>
  <si>
    <t>BV Nguyễn Đình Chiểu</t>
  </si>
  <si>
    <t>BV Lao, Tâm Thần</t>
  </si>
  <si>
    <t>2. Bảo hiểm xe 10.000.000đ/12 tháng=833.334đ/30 ngày=27.778đ/2cas=13.889/cas/72km=193đ/km</t>
  </si>
  <si>
    <t>C</t>
  </si>
  <si>
    <t>Ngoài tỉnh</t>
  </si>
  <si>
    <t>BV 120 Tiền Giang</t>
  </si>
  <si>
    <t>2. Bảo hiểm xe 10.000.000đ/365=27.397</t>
  </si>
  <si>
    <t>Trại rắn Đồng Tâm TG</t>
  </si>
  <si>
    <t>D</t>
  </si>
  <si>
    <t>Tuyến Tp.HCM</t>
  </si>
  <si>
    <t>Viện tim Tp.HCM, BV 115, BV Hòa Hảo, Chấn thương chỉnh hình</t>
  </si>
  <si>
    <t>Viện Pasteur Tp.HCM</t>
  </si>
  <si>
    <t>BV Chợ Rẫy</t>
  </si>
  <si>
    <t>Y Dược</t>
  </si>
  <si>
    <t>BV Ung Bướu, BV Gia Định, BV Nhi Đồng</t>
  </si>
  <si>
    <t>BV Thống Nhất</t>
  </si>
  <si>
    <t>*** Giá thu một phần viện phí từ 100km</t>
  </si>
  <si>
    <t>* 2 km đầu tiên: 14.000đ/1km</t>
  </si>
  <si>
    <t>*  Từ km thứ 3 đếm km 30: 10.000đ/1km</t>
  </si>
  <si>
    <t>*  Từ km thứ 31 trở đi: 7.000đ/1km</t>
  </si>
  <si>
    <t>( 14.000 x 2)+ (10.000 x 28)+(7.000 x 70)= 798.000 làm tròn 800.000 đ</t>
  </si>
  <si>
    <t xml:space="preserve">                                             Ba Tri, ngày    tháng      năm 2015</t>
  </si>
  <si>
    <t xml:space="preserve">                                                           Thủ trưởng đơn vị</t>
  </si>
  <si>
    <r>
      <t xml:space="preserve">BỆNH </t>
    </r>
    <r>
      <rPr>
        <b/>
        <u val="single"/>
        <sz val="12"/>
        <rFont val="Times New Roman"/>
        <family val="1"/>
      </rPr>
      <t>VIỆN ĐA KHOA BA</t>
    </r>
    <r>
      <rPr>
        <b/>
        <sz val="12"/>
        <rFont val="Times New Roman"/>
        <family val="1"/>
      </rPr>
      <t xml:space="preserve"> TRI</t>
    </r>
  </si>
  <si>
    <r>
      <t xml:space="preserve">                                              Độc </t>
    </r>
    <r>
      <rPr>
        <b/>
        <u val="single"/>
        <sz val="13"/>
        <rFont val="Times New Roman"/>
        <family val="1"/>
      </rPr>
      <t>lập  -  Tự do  -  Hạnh</t>
    </r>
    <r>
      <rPr>
        <b/>
        <sz val="13"/>
        <rFont val="Times New Roman"/>
        <family val="1"/>
      </rPr>
      <t xml:space="preserve"> phúc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</si>
</sst>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"/>
  </numFmts>
  <fonts count="34">
    <font>
      <sz val="12"/>
      <name val="Times New Roman"/>
      <family val="0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8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i/>
      <sz val="8"/>
      <color indexed="23"/>
      <name val="Times New Roman"/>
      <family val="2"/>
    </font>
    <font>
      <u val="single"/>
      <sz val="12"/>
      <color indexed="36"/>
      <name val="Times New Roman"/>
      <family val="1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1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b/>
      <sz val="8"/>
      <color indexed="63"/>
      <name val="Times New Roman"/>
      <family val="2"/>
    </font>
    <font>
      <b/>
      <sz val="18"/>
      <color indexed="56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28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8" fillId="0" borderId="0" xfId="0" applyFont="1" applyAlignment="1">
      <alignment horizontal="left"/>
    </xf>
    <xf numFmtId="3" fontId="29" fillId="0" borderId="0" xfId="0" applyNumberFormat="1" applyFont="1" applyBorder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3" fontId="0" fillId="24" borderId="10" xfId="0" applyNumberFormat="1" applyFont="1" applyFill="1" applyBorder="1" applyAlignment="1">
      <alignment vertical="center"/>
    </xf>
    <xf numFmtId="184" fontId="0" fillId="24" borderId="10" xfId="0" applyNumberFormat="1" applyFont="1" applyFill="1" applyBorder="1" applyAlignment="1">
      <alignment horizontal="center" vertical="center"/>
    </xf>
    <xf numFmtId="3" fontId="0" fillId="24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center" vertical="top" wrapText="1"/>
    </xf>
    <xf numFmtId="3" fontId="0" fillId="24" borderId="0" xfId="0" applyNumberFormat="1" applyFont="1" applyFill="1" applyBorder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workbookViewId="0" topLeftCell="A1">
      <selection activeCell="O13" sqref="O13"/>
    </sheetView>
  </sheetViews>
  <sheetFormatPr defaultColWidth="9.00390625" defaultRowHeight="15.75"/>
  <cols>
    <col min="1" max="1" width="4.50390625" style="0" customWidth="1"/>
    <col min="2" max="2" width="16.75390625" style="0" customWidth="1"/>
    <col min="3" max="3" width="4.875" style="0" customWidth="1"/>
    <col min="4" max="4" width="6.375" style="0" customWidth="1"/>
    <col min="5" max="5" width="5.25390625" style="0" customWidth="1"/>
    <col min="6" max="6" width="7.625" style="0" customWidth="1"/>
    <col min="7" max="7" width="7.75390625" style="0" customWidth="1"/>
    <col min="8" max="8" width="7.375" style="0" customWidth="1"/>
    <col min="9" max="9" width="6.375" style="0" customWidth="1"/>
    <col min="10" max="10" width="7.75390625" style="0" customWidth="1"/>
    <col min="11" max="11" width="8.875" style="0" customWidth="1"/>
    <col min="13" max="13" width="8.625" style="0" customWidth="1"/>
  </cols>
  <sheetData>
    <row r="1" spans="1:13" ht="16.5">
      <c r="A1" s="1" t="s">
        <v>0</v>
      </c>
      <c r="B1" s="1"/>
      <c r="D1" s="1"/>
      <c r="G1" s="2" t="s">
        <v>1</v>
      </c>
      <c r="H1" s="3"/>
      <c r="I1" s="3"/>
      <c r="J1" s="3"/>
      <c r="K1" s="3"/>
      <c r="L1" s="3"/>
      <c r="M1" s="3"/>
    </row>
    <row r="2" spans="1:13" ht="16.5">
      <c r="A2" s="4" t="s">
        <v>65</v>
      </c>
      <c r="B2" s="5"/>
      <c r="E2" s="3"/>
      <c r="F2" s="3"/>
      <c r="G2" s="2" t="s">
        <v>66</v>
      </c>
      <c r="H2" s="3"/>
      <c r="I2" s="3"/>
      <c r="J2" s="3"/>
      <c r="K2" s="3"/>
      <c r="L2" s="3"/>
      <c r="M2" s="3"/>
    </row>
    <row r="3" spans="1:13" ht="15.75">
      <c r="A3" s="6"/>
      <c r="B3" s="7"/>
      <c r="C3" s="7"/>
      <c r="D3" s="6"/>
      <c r="E3" s="6"/>
      <c r="F3" s="6"/>
      <c r="G3" s="6"/>
      <c r="H3" s="6"/>
      <c r="I3" s="6"/>
      <c r="J3" s="6"/>
      <c r="K3" s="6"/>
      <c r="L3" s="6"/>
      <c r="M3" s="6"/>
    </row>
    <row r="5" spans="1:13" ht="20.2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6" ht="18.75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P6" t="s">
        <v>4</v>
      </c>
    </row>
    <row r="7" spans="1:13" ht="18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8.75">
      <c r="A8" s="10" t="s">
        <v>5</v>
      </c>
      <c r="B8" s="10"/>
      <c r="C8" s="10"/>
      <c r="D8" s="10"/>
      <c r="E8" s="10"/>
      <c r="F8" s="10"/>
      <c r="G8" s="9"/>
      <c r="H8" s="9"/>
      <c r="I8" s="9"/>
      <c r="J8" s="9"/>
      <c r="K8" s="9"/>
      <c r="L8" s="9"/>
      <c r="M8" s="9"/>
    </row>
    <row r="9" spans="1:13" ht="18.75">
      <c r="A9" s="10" t="s">
        <v>6</v>
      </c>
      <c r="B9" s="10"/>
      <c r="C9" s="10"/>
      <c r="D9" s="10"/>
      <c r="E9" s="10"/>
      <c r="F9" s="10"/>
      <c r="G9" s="9"/>
      <c r="H9" s="9"/>
      <c r="I9" s="9"/>
      <c r="J9" s="9"/>
      <c r="K9" s="9"/>
      <c r="L9" s="9"/>
      <c r="M9" s="9"/>
    </row>
    <row r="10" spans="1:13" ht="18.75">
      <c r="A10" s="11" t="s">
        <v>7</v>
      </c>
      <c r="B10" s="11"/>
      <c r="C10" s="11"/>
      <c r="D10" s="11"/>
      <c r="E10" s="11"/>
      <c r="F10" s="11"/>
      <c r="G10" s="9"/>
      <c r="H10" s="9"/>
      <c r="I10" s="9"/>
      <c r="J10" s="9"/>
      <c r="K10" s="9"/>
      <c r="L10" s="9"/>
      <c r="M10" s="9"/>
    </row>
    <row r="11" spans="1:13" ht="18.75">
      <c r="A11" s="12" t="s">
        <v>8</v>
      </c>
      <c r="B11" s="13"/>
      <c r="C11" s="13"/>
      <c r="D11" s="13"/>
      <c r="E11" s="13"/>
      <c r="F11" s="13"/>
      <c r="G11" s="9"/>
      <c r="H11" s="9"/>
      <c r="I11" s="9"/>
      <c r="J11" s="9"/>
      <c r="K11" s="9"/>
      <c r="L11" s="9"/>
      <c r="M11" s="9"/>
    </row>
    <row r="12" spans="1:13" ht="18.75">
      <c r="A12" s="12" t="s">
        <v>9</v>
      </c>
      <c r="B12" s="13"/>
      <c r="C12" s="13"/>
      <c r="D12" s="13"/>
      <c r="E12" s="13"/>
      <c r="F12" s="13"/>
      <c r="G12" s="9"/>
      <c r="H12" s="9"/>
      <c r="I12" s="9"/>
      <c r="J12" s="9"/>
      <c r="K12" s="9"/>
      <c r="L12" s="9"/>
      <c r="M12" s="9"/>
    </row>
    <row r="13" spans="1:13" ht="18.75">
      <c r="A13" s="12" t="s">
        <v>10</v>
      </c>
      <c r="B13" s="13"/>
      <c r="C13" s="13"/>
      <c r="D13" s="13"/>
      <c r="E13" s="13"/>
      <c r="F13" s="13"/>
      <c r="G13" s="9"/>
      <c r="H13" s="9"/>
      <c r="I13" s="9"/>
      <c r="J13" s="9"/>
      <c r="K13" s="9"/>
      <c r="L13" s="9"/>
      <c r="M13" s="9"/>
    </row>
    <row r="14" spans="1:13" ht="18.75">
      <c r="A14" s="14" t="s">
        <v>11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8.75">
      <c r="A15" s="12" t="s">
        <v>12</v>
      </c>
      <c r="B15" s="13"/>
      <c r="C15" s="13"/>
      <c r="D15" s="13"/>
      <c r="M15" s="9"/>
    </row>
    <row r="16" spans="1:13" ht="18.75">
      <c r="A16" s="12" t="s">
        <v>13</v>
      </c>
      <c r="B16" s="13"/>
      <c r="C16" s="13"/>
      <c r="D16" s="13"/>
      <c r="E16" s="13"/>
      <c r="F16" s="13"/>
      <c r="G16" s="9"/>
      <c r="H16" s="9"/>
      <c r="I16" s="9"/>
      <c r="J16" s="9"/>
      <c r="K16" s="9"/>
      <c r="L16" s="9"/>
      <c r="M16" s="9"/>
    </row>
    <row r="17" spans="1:13" ht="18.75">
      <c r="A17" s="12" t="s">
        <v>14</v>
      </c>
      <c r="B17" s="15"/>
      <c r="C17" s="15"/>
      <c r="D17" s="15"/>
      <c r="E17" s="15"/>
      <c r="F17" s="15"/>
      <c r="G17" s="9"/>
      <c r="H17" s="9"/>
      <c r="I17" s="9"/>
      <c r="J17" s="9"/>
      <c r="K17" s="9"/>
      <c r="L17" s="9"/>
      <c r="M17" s="9"/>
    </row>
    <row r="18" spans="1:13" ht="18.75">
      <c r="A18" s="16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8.75">
      <c r="A19" s="17" t="s">
        <v>16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1" spans="1:20" ht="165" customHeight="1">
      <c r="A21" s="18" t="s">
        <v>17</v>
      </c>
      <c r="B21" s="19" t="s">
        <v>18</v>
      </c>
      <c r="C21" s="20" t="s">
        <v>19</v>
      </c>
      <c r="D21" s="20" t="s">
        <v>20</v>
      </c>
      <c r="E21" s="20" t="s">
        <v>21</v>
      </c>
      <c r="F21" s="20" t="s">
        <v>22</v>
      </c>
      <c r="G21" s="20" t="s">
        <v>23</v>
      </c>
      <c r="H21" s="21" t="s">
        <v>24</v>
      </c>
      <c r="I21" s="21" t="s">
        <v>25</v>
      </c>
      <c r="J21" s="20" t="s">
        <v>26</v>
      </c>
      <c r="K21" s="20" t="s">
        <v>27</v>
      </c>
      <c r="L21" s="20" t="s">
        <v>28</v>
      </c>
      <c r="P21" s="22" t="s">
        <v>29</v>
      </c>
      <c r="Q21" s="22"/>
      <c r="R21" s="22"/>
      <c r="S21" s="22"/>
      <c r="T21" s="22"/>
    </row>
    <row r="22" spans="1:20" ht="31.5">
      <c r="A22" s="23" t="s">
        <v>30</v>
      </c>
      <c r="B22" s="19" t="s">
        <v>31</v>
      </c>
      <c r="C22" s="24"/>
      <c r="D22" s="20"/>
      <c r="E22" s="20"/>
      <c r="F22" s="20"/>
      <c r="G22" s="20"/>
      <c r="H22" s="20"/>
      <c r="I22" s="20"/>
      <c r="J22" s="20"/>
      <c r="K22" s="20"/>
      <c r="L22" s="20"/>
      <c r="P22" s="25"/>
      <c r="Q22" s="25"/>
      <c r="R22" s="25"/>
      <c r="S22" s="25"/>
      <c r="T22" s="25"/>
    </row>
    <row r="23" spans="1:20" ht="15.75">
      <c r="A23" s="26">
        <v>1</v>
      </c>
      <c r="B23" s="27" t="s">
        <v>32</v>
      </c>
      <c r="C23" s="28">
        <v>4</v>
      </c>
      <c r="D23" s="29">
        <f aca="true" t="shared" si="0" ref="D23:D28">C23*2</f>
        <v>8</v>
      </c>
      <c r="E23" s="30">
        <f aca="true" t="shared" si="1" ref="E23:E28">D23*0.2</f>
        <v>1.6</v>
      </c>
      <c r="F23" s="31"/>
      <c r="G23" s="31">
        <f aca="true" t="shared" si="2" ref="G23:G28">277*D23</f>
        <v>2216</v>
      </c>
      <c r="H23" s="31">
        <f aca="true" t="shared" si="3" ref="H23:H28">10000000/365</f>
        <v>27397.260273972603</v>
      </c>
      <c r="I23" s="31">
        <f aca="true" t="shared" si="4" ref="I23:I28">15000000/365</f>
        <v>41095.890410958906</v>
      </c>
      <c r="J23" s="20"/>
      <c r="K23" s="31">
        <f aca="true" t="shared" si="5" ref="K23:K28">(E23*17050)+F23+G23+H23+I23</f>
        <v>97989.1506849315</v>
      </c>
      <c r="L23" s="31">
        <v>100000</v>
      </c>
      <c r="P23" s="25"/>
      <c r="Q23" s="25"/>
      <c r="R23" s="25"/>
      <c r="S23" s="25"/>
      <c r="T23" s="25"/>
    </row>
    <row r="24" spans="1:20" ht="31.5">
      <c r="A24" s="26">
        <f>A23+1</f>
        <v>2</v>
      </c>
      <c r="B24" s="27" t="s">
        <v>33</v>
      </c>
      <c r="C24" s="28">
        <v>8</v>
      </c>
      <c r="D24" s="29">
        <f t="shared" si="0"/>
        <v>16</v>
      </c>
      <c r="E24" s="30">
        <f t="shared" si="1"/>
        <v>3.2</v>
      </c>
      <c r="F24" s="31"/>
      <c r="G24" s="31">
        <f t="shared" si="2"/>
        <v>4432</v>
      </c>
      <c r="H24" s="31">
        <f t="shared" si="3"/>
        <v>27397.260273972603</v>
      </c>
      <c r="I24" s="31">
        <f t="shared" si="4"/>
        <v>41095.890410958906</v>
      </c>
      <c r="J24" s="20"/>
      <c r="K24" s="31">
        <f t="shared" si="5"/>
        <v>127485.1506849315</v>
      </c>
      <c r="L24" s="31">
        <v>130000</v>
      </c>
      <c r="P24" s="25"/>
      <c r="Q24" s="25"/>
      <c r="R24" s="25"/>
      <c r="S24" s="25"/>
      <c r="T24" s="25"/>
    </row>
    <row r="25" spans="1:20" ht="31.5">
      <c r="A25" s="26">
        <f>A24+1</f>
        <v>3</v>
      </c>
      <c r="B25" s="27" t="s">
        <v>34</v>
      </c>
      <c r="C25" s="28">
        <v>11</v>
      </c>
      <c r="D25" s="29">
        <f t="shared" si="0"/>
        <v>22</v>
      </c>
      <c r="E25" s="30">
        <f t="shared" si="1"/>
        <v>4.4</v>
      </c>
      <c r="F25" s="31"/>
      <c r="G25" s="31">
        <f t="shared" si="2"/>
        <v>6094</v>
      </c>
      <c r="H25" s="31">
        <f t="shared" si="3"/>
        <v>27397.260273972603</v>
      </c>
      <c r="I25" s="31">
        <f t="shared" si="4"/>
        <v>41095.890410958906</v>
      </c>
      <c r="J25" s="20"/>
      <c r="K25" s="31">
        <f t="shared" si="5"/>
        <v>149607.1506849315</v>
      </c>
      <c r="L25" s="31">
        <v>150000</v>
      </c>
      <c r="P25" s="25"/>
      <c r="Q25" s="25"/>
      <c r="R25" s="25"/>
      <c r="S25" s="25"/>
      <c r="T25" s="25"/>
    </row>
    <row r="26" spans="1:20" ht="63">
      <c r="A26" s="26">
        <f>A25+1</f>
        <v>4</v>
      </c>
      <c r="B26" s="27" t="s">
        <v>35</v>
      </c>
      <c r="C26" s="28">
        <v>14</v>
      </c>
      <c r="D26" s="29">
        <f t="shared" si="0"/>
        <v>28</v>
      </c>
      <c r="E26" s="32">
        <f t="shared" si="1"/>
        <v>5.6000000000000005</v>
      </c>
      <c r="F26" s="31"/>
      <c r="G26" s="31">
        <f t="shared" si="2"/>
        <v>7756</v>
      </c>
      <c r="H26" s="31">
        <f t="shared" si="3"/>
        <v>27397.260273972603</v>
      </c>
      <c r="I26" s="31">
        <f t="shared" si="4"/>
        <v>41095.890410958906</v>
      </c>
      <c r="J26" s="20"/>
      <c r="K26" s="31">
        <f t="shared" si="5"/>
        <v>171729.15068493152</v>
      </c>
      <c r="L26" s="31">
        <v>170000</v>
      </c>
      <c r="P26" s="25"/>
      <c r="Q26" s="25"/>
      <c r="R26" s="25"/>
      <c r="S26" s="25"/>
      <c r="T26" s="25"/>
    </row>
    <row r="27" spans="1:20" ht="110.25">
      <c r="A27" s="26">
        <f>A26+1</f>
        <v>5</v>
      </c>
      <c r="B27" s="27" t="s">
        <v>36</v>
      </c>
      <c r="C27" s="28">
        <v>16</v>
      </c>
      <c r="D27" s="29">
        <f t="shared" si="0"/>
        <v>32</v>
      </c>
      <c r="E27" s="33">
        <f t="shared" si="1"/>
        <v>6.4</v>
      </c>
      <c r="F27" s="31">
        <v>40000</v>
      </c>
      <c r="G27" s="31">
        <f t="shared" si="2"/>
        <v>8864</v>
      </c>
      <c r="H27" s="31">
        <f t="shared" si="3"/>
        <v>27397.260273972603</v>
      </c>
      <c r="I27" s="31">
        <f t="shared" si="4"/>
        <v>41095.890410958906</v>
      </c>
      <c r="J27" s="20"/>
      <c r="K27" s="31">
        <f t="shared" si="5"/>
        <v>226477.15068493152</v>
      </c>
      <c r="L27" s="31">
        <v>220000</v>
      </c>
      <c r="P27" s="25"/>
      <c r="Q27" s="25"/>
      <c r="R27" s="25"/>
      <c r="S27" s="25"/>
      <c r="T27" s="25"/>
    </row>
    <row r="28" spans="1:20" ht="15.75">
      <c r="A28" s="26">
        <v>6</v>
      </c>
      <c r="B28" s="27" t="s">
        <v>37</v>
      </c>
      <c r="C28" s="28">
        <v>19</v>
      </c>
      <c r="D28" s="29">
        <f t="shared" si="0"/>
        <v>38</v>
      </c>
      <c r="E28" s="34">
        <f t="shared" si="1"/>
        <v>7.6000000000000005</v>
      </c>
      <c r="F28" s="31">
        <v>40000</v>
      </c>
      <c r="G28" s="31">
        <f t="shared" si="2"/>
        <v>10526</v>
      </c>
      <c r="H28" s="31">
        <f t="shared" si="3"/>
        <v>27397.260273972603</v>
      </c>
      <c r="I28" s="31">
        <f t="shared" si="4"/>
        <v>41095.890410958906</v>
      </c>
      <c r="J28" s="20"/>
      <c r="K28" s="31">
        <f t="shared" si="5"/>
        <v>248599.15068493152</v>
      </c>
      <c r="L28" s="31">
        <v>250000</v>
      </c>
      <c r="P28" s="25"/>
      <c r="Q28" s="25"/>
      <c r="R28" s="25"/>
      <c r="S28" s="25"/>
      <c r="T28" s="25"/>
    </row>
    <row r="29" spans="1:20" ht="140.25">
      <c r="A29" s="35" t="s">
        <v>17</v>
      </c>
      <c r="B29" s="36" t="s">
        <v>18</v>
      </c>
      <c r="C29" s="20" t="s">
        <v>19</v>
      </c>
      <c r="D29" s="20" t="s">
        <v>20</v>
      </c>
      <c r="E29" s="20" t="s">
        <v>21</v>
      </c>
      <c r="F29" s="20" t="s">
        <v>22</v>
      </c>
      <c r="G29" s="20" t="s">
        <v>23</v>
      </c>
      <c r="H29" s="21" t="s">
        <v>24</v>
      </c>
      <c r="I29" s="21" t="s">
        <v>38</v>
      </c>
      <c r="J29" s="20" t="s">
        <v>26</v>
      </c>
      <c r="K29" s="20" t="s">
        <v>27</v>
      </c>
      <c r="L29" s="20" t="s">
        <v>28</v>
      </c>
      <c r="P29" s="25"/>
      <c r="Q29" s="25"/>
      <c r="R29" s="25"/>
      <c r="S29" s="25"/>
      <c r="T29" s="25"/>
    </row>
    <row r="30" spans="1:20" ht="15.75">
      <c r="A30" s="37" t="s">
        <v>39</v>
      </c>
      <c r="B30" s="38" t="s">
        <v>40</v>
      </c>
      <c r="C30" s="28"/>
      <c r="D30" s="29"/>
      <c r="E30" s="39"/>
      <c r="F30" s="31"/>
      <c r="G30" s="31"/>
      <c r="H30" s="31"/>
      <c r="I30" s="31"/>
      <c r="J30" s="20"/>
      <c r="K30" s="31"/>
      <c r="L30" s="20"/>
      <c r="P30" s="25"/>
      <c r="Q30" s="25"/>
      <c r="R30" s="25"/>
      <c r="S30" s="25"/>
      <c r="T30" s="25"/>
    </row>
    <row r="31" spans="1:20" ht="16.5">
      <c r="A31" s="26">
        <v>1</v>
      </c>
      <c r="B31" s="40" t="s">
        <v>41</v>
      </c>
      <c r="C31" s="41">
        <v>18</v>
      </c>
      <c r="D31" s="41">
        <f>C31*2</f>
        <v>36</v>
      </c>
      <c r="E31" s="33">
        <f>D31*0.2</f>
        <v>7.2</v>
      </c>
      <c r="F31" s="31">
        <v>50000</v>
      </c>
      <c r="G31" s="31">
        <f>277*D31</f>
        <v>9972</v>
      </c>
      <c r="H31" s="31">
        <f>10000000/365</f>
        <v>27397.260273972603</v>
      </c>
      <c r="I31" s="31">
        <f>15000000/365</f>
        <v>41095.890410958906</v>
      </c>
      <c r="J31" s="31"/>
      <c r="K31" s="31">
        <f>(E31*17050)+F31+G31+H31+I31</f>
        <v>251225.15068493152</v>
      </c>
      <c r="L31" s="31">
        <v>250000</v>
      </c>
      <c r="P31" s="25"/>
      <c r="Q31" s="25"/>
      <c r="R31" s="25"/>
      <c r="S31" s="25"/>
      <c r="T31" s="25"/>
    </row>
    <row r="32" spans="1:12" ht="31.5">
      <c r="A32" s="42">
        <f>A31+1</f>
        <v>2</v>
      </c>
      <c r="B32" s="43" t="s">
        <v>42</v>
      </c>
      <c r="C32" s="41">
        <v>36</v>
      </c>
      <c r="D32" s="41">
        <f>C32*2</f>
        <v>72</v>
      </c>
      <c r="E32" s="33">
        <f>D32*0.2</f>
        <v>14.4</v>
      </c>
      <c r="F32" s="31">
        <v>100000</v>
      </c>
      <c r="G32" s="31">
        <f>277*D32</f>
        <v>19944</v>
      </c>
      <c r="H32" s="31">
        <f>10000000/365</f>
        <v>27397.260273972603</v>
      </c>
      <c r="I32" s="31">
        <f>15000000/365</f>
        <v>41095.890410958906</v>
      </c>
      <c r="J32" s="31"/>
      <c r="K32" s="31">
        <f>(E32*17050)+F32+G32+H32+I32</f>
        <v>433957.1506849315</v>
      </c>
      <c r="L32" s="31">
        <v>430000</v>
      </c>
    </row>
    <row r="33" spans="1:16" ht="23.25" customHeight="1">
      <c r="A33" s="42">
        <f>A32+1</f>
        <v>3</v>
      </c>
      <c r="B33" s="40" t="s">
        <v>43</v>
      </c>
      <c r="C33" s="41">
        <v>39</v>
      </c>
      <c r="D33" s="41">
        <f>C33*2</f>
        <v>78</v>
      </c>
      <c r="E33" s="32">
        <f>D33*0.2</f>
        <v>15.600000000000001</v>
      </c>
      <c r="F33" s="31">
        <v>100000</v>
      </c>
      <c r="G33" s="31">
        <f>277*D33</f>
        <v>21606</v>
      </c>
      <c r="H33" s="31">
        <f>10000000/365</f>
        <v>27397.260273972603</v>
      </c>
      <c r="I33" s="31">
        <f>15000000/365</f>
        <v>41095.890410958906</v>
      </c>
      <c r="J33" s="31"/>
      <c r="K33" s="31">
        <f>(E33*17050)+F33+G33+H33+I33</f>
        <v>456079.1506849315</v>
      </c>
      <c r="L33" s="31">
        <v>450000</v>
      </c>
      <c r="P33" t="s">
        <v>44</v>
      </c>
    </row>
    <row r="34" spans="1:12" ht="23.25" customHeight="1">
      <c r="A34" s="44" t="s">
        <v>45</v>
      </c>
      <c r="B34" s="38" t="s">
        <v>46</v>
      </c>
      <c r="C34" s="41"/>
      <c r="D34" s="41"/>
      <c r="E34" s="32"/>
      <c r="F34" s="31"/>
      <c r="G34" s="31"/>
      <c r="H34" s="31"/>
      <c r="I34" s="31"/>
      <c r="J34" s="31"/>
      <c r="K34" s="31"/>
      <c r="L34" s="31"/>
    </row>
    <row r="35" spans="1:16" ht="23.25" customHeight="1">
      <c r="A35" s="42">
        <f>A33+1</f>
        <v>4</v>
      </c>
      <c r="B35" s="40" t="s">
        <v>47</v>
      </c>
      <c r="C35" s="41">
        <v>48.5</v>
      </c>
      <c r="D35" s="41">
        <f>C35*2</f>
        <v>97</v>
      </c>
      <c r="E35" s="32">
        <f>D35*0.2</f>
        <v>19.400000000000002</v>
      </c>
      <c r="F35" s="31">
        <v>150000</v>
      </c>
      <c r="G35" s="31">
        <f>277*D35</f>
        <v>26869</v>
      </c>
      <c r="H35" s="31">
        <f>10000000/365</f>
        <v>27397.260273972603</v>
      </c>
      <c r="I35" s="31">
        <f>15000000/365</f>
        <v>41095.890410958906</v>
      </c>
      <c r="J35" s="31"/>
      <c r="K35" s="31">
        <f>(E35*17050)+F35+G35+H35+I35</f>
        <v>576132.1506849315</v>
      </c>
      <c r="L35" s="31">
        <v>580000</v>
      </c>
      <c r="P35" t="s">
        <v>48</v>
      </c>
    </row>
    <row r="36" spans="1:12" ht="31.5">
      <c r="A36" s="42">
        <f>A35+1</f>
        <v>5</v>
      </c>
      <c r="B36" s="40" t="s">
        <v>49</v>
      </c>
      <c r="C36" s="41">
        <v>55</v>
      </c>
      <c r="D36" s="41">
        <f>C36*2</f>
        <v>110</v>
      </c>
      <c r="E36" s="33">
        <f>D36*0.2</f>
        <v>22</v>
      </c>
      <c r="F36" s="31">
        <v>150000</v>
      </c>
      <c r="G36" s="31">
        <f>277*D36</f>
        <v>30470</v>
      </c>
      <c r="H36" s="31">
        <f>10000000/365</f>
        <v>27397.260273972603</v>
      </c>
      <c r="I36" s="31">
        <f>15000000/365</f>
        <v>41095.890410958906</v>
      </c>
      <c r="J36" s="31"/>
      <c r="K36" s="31">
        <f>(E36*17050)+F36+G36+H36+I36</f>
        <v>624063.1506849315</v>
      </c>
      <c r="L36" s="31">
        <v>620000</v>
      </c>
    </row>
    <row r="37" spans="1:12" ht="21" customHeight="1">
      <c r="A37" s="44" t="s">
        <v>50</v>
      </c>
      <c r="B37" s="45" t="s">
        <v>51</v>
      </c>
      <c r="C37" s="41"/>
      <c r="D37" s="41"/>
      <c r="E37" s="39"/>
      <c r="F37" s="31"/>
      <c r="G37" s="31"/>
      <c r="H37" s="31"/>
      <c r="I37" s="31"/>
      <c r="J37" s="31"/>
      <c r="K37" s="31"/>
      <c r="L37" s="31"/>
    </row>
    <row r="38" spans="1:12" ht="63">
      <c r="A38" s="42">
        <v>1</v>
      </c>
      <c r="B38" s="46" t="s">
        <v>52</v>
      </c>
      <c r="C38" s="33">
        <v>114</v>
      </c>
      <c r="D38" s="33">
        <f aca="true" t="shared" si="6" ref="D38:D43">C38*2</f>
        <v>228</v>
      </c>
      <c r="E38" s="33">
        <f aca="true" t="shared" si="7" ref="E38:E43">D38*0.2</f>
        <v>45.6</v>
      </c>
      <c r="F38" s="31">
        <v>200000</v>
      </c>
      <c r="G38" s="31">
        <f aca="true" t="shared" si="8" ref="G38:G43">277*D38</f>
        <v>63156</v>
      </c>
      <c r="H38" s="31">
        <f aca="true" t="shared" si="9" ref="H38:H43">10000000/365</f>
        <v>27397.260273972603</v>
      </c>
      <c r="I38" s="31">
        <f aca="true" t="shared" si="10" ref="I38:I43">15000000/365</f>
        <v>41095.890410958906</v>
      </c>
      <c r="J38" s="31">
        <v>800000</v>
      </c>
      <c r="K38" s="31">
        <f aca="true" t="shared" si="11" ref="K38:K43">(E38*17050)+F38+G38+H38+I38+J38</f>
        <v>1909129.1506849313</v>
      </c>
      <c r="L38" s="31">
        <v>1900000</v>
      </c>
    </row>
    <row r="39" spans="1:12" ht="21" customHeight="1">
      <c r="A39" s="42">
        <f>A38+1</f>
        <v>2</v>
      </c>
      <c r="B39" s="47" t="s">
        <v>53</v>
      </c>
      <c r="C39" s="41">
        <v>117</v>
      </c>
      <c r="D39" s="41">
        <f t="shared" si="6"/>
        <v>234</v>
      </c>
      <c r="E39" s="41">
        <f t="shared" si="7"/>
        <v>46.800000000000004</v>
      </c>
      <c r="F39" s="31">
        <v>200000</v>
      </c>
      <c r="G39" s="31">
        <f t="shared" si="8"/>
        <v>64818</v>
      </c>
      <c r="H39" s="31">
        <f t="shared" si="9"/>
        <v>27397.260273972603</v>
      </c>
      <c r="I39" s="31">
        <f t="shared" si="10"/>
        <v>41095.890410958906</v>
      </c>
      <c r="J39" s="31">
        <v>800000</v>
      </c>
      <c r="K39" s="31">
        <f t="shared" si="11"/>
        <v>1931251.1506849313</v>
      </c>
      <c r="L39" s="31">
        <v>1930000</v>
      </c>
    </row>
    <row r="40" spans="1:12" ht="21" customHeight="1">
      <c r="A40" s="42">
        <f>A39+1</f>
        <v>3</v>
      </c>
      <c r="B40" s="47" t="s">
        <v>54</v>
      </c>
      <c r="C40" s="41">
        <v>118</v>
      </c>
      <c r="D40" s="41">
        <f t="shared" si="6"/>
        <v>236</v>
      </c>
      <c r="E40" s="32">
        <f t="shared" si="7"/>
        <v>47.2</v>
      </c>
      <c r="F40" s="31">
        <v>200000</v>
      </c>
      <c r="G40" s="31">
        <f t="shared" si="8"/>
        <v>65372</v>
      </c>
      <c r="H40" s="31">
        <f t="shared" si="9"/>
        <v>27397.260273972603</v>
      </c>
      <c r="I40" s="31">
        <f t="shared" si="10"/>
        <v>41095.890410958906</v>
      </c>
      <c r="J40" s="31">
        <v>800000</v>
      </c>
      <c r="K40" s="31">
        <f t="shared" si="11"/>
        <v>1938625.1506849313</v>
      </c>
      <c r="L40" s="31">
        <v>1940000</v>
      </c>
    </row>
    <row r="41" spans="1:12" ht="26.25" customHeight="1">
      <c r="A41" s="42">
        <f>A40+1</f>
        <v>4</v>
      </c>
      <c r="B41" s="48" t="s">
        <v>55</v>
      </c>
      <c r="C41" s="41">
        <v>120</v>
      </c>
      <c r="D41" s="41">
        <f t="shared" si="6"/>
        <v>240</v>
      </c>
      <c r="E41" s="41">
        <f t="shared" si="7"/>
        <v>48</v>
      </c>
      <c r="F41" s="31">
        <v>200000</v>
      </c>
      <c r="G41" s="31">
        <f t="shared" si="8"/>
        <v>66480</v>
      </c>
      <c r="H41" s="31">
        <f t="shared" si="9"/>
        <v>27397.260273972603</v>
      </c>
      <c r="I41" s="31">
        <f t="shared" si="10"/>
        <v>41095.890410958906</v>
      </c>
      <c r="J41" s="31">
        <v>800000</v>
      </c>
      <c r="K41" s="31">
        <f t="shared" si="11"/>
        <v>1953373.1506849313</v>
      </c>
      <c r="L41" s="31">
        <v>1950000</v>
      </c>
    </row>
    <row r="42" spans="1:12" ht="47.25">
      <c r="A42" s="42">
        <f>A41+1</f>
        <v>5</v>
      </c>
      <c r="B42" s="46" t="s">
        <v>56</v>
      </c>
      <c r="C42" s="41">
        <v>121</v>
      </c>
      <c r="D42" s="41">
        <f t="shared" si="6"/>
        <v>242</v>
      </c>
      <c r="E42" s="41">
        <f t="shared" si="7"/>
        <v>48.400000000000006</v>
      </c>
      <c r="F42" s="31">
        <v>200000</v>
      </c>
      <c r="G42" s="31">
        <f t="shared" si="8"/>
        <v>67034</v>
      </c>
      <c r="H42" s="31">
        <f t="shared" si="9"/>
        <v>27397.260273972603</v>
      </c>
      <c r="I42" s="31">
        <f t="shared" si="10"/>
        <v>41095.890410958906</v>
      </c>
      <c r="J42" s="31">
        <v>800000</v>
      </c>
      <c r="K42" s="31">
        <f t="shared" si="11"/>
        <v>1960747.1506849313</v>
      </c>
      <c r="L42" s="31">
        <v>1960000</v>
      </c>
    </row>
    <row r="43" spans="1:12" ht="25.5" customHeight="1">
      <c r="A43" s="42">
        <f>A42+1</f>
        <v>6</v>
      </c>
      <c r="B43" s="47" t="s">
        <v>57</v>
      </c>
      <c r="C43" s="41">
        <v>122</v>
      </c>
      <c r="D43" s="41">
        <f t="shared" si="6"/>
        <v>244</v>
      </c>
      <c r="E43" s="41">
        <f t="shared" si="7"/>
        <v>48.800000000000004</v>
      </c>
      <c r="F43" s="31">
        <v>200000</v>
      </c>
      <c r="G43" s="31">
        <f t="shared" si="8"/>
        <v>67588</v>
      </c>
      <c r="H43" s="31">
        <f t="shared" si="9"/>
        <v>27397.260273972603</v>
      </c>
      <c r="I43" s="31">
        <f t="shared" si="10"/>
        <v>41095.890410958906</v>
      </c>
      <c r="J43" s="31">
        <v>800000</v>
      </c>
      <c r="K43" s="31">
        <f t="shared" si="11"/>
        <v>1968121.1506849313</v>
      </c>
      <c r="L43" s="31">
        <v>1970000</v>
      </c>
    </row>
    <row r="44" spans="1:12" ht="25.5" customHeight="1">
      <c r="A44" s="49"/>
      <c r="B44" s="50"/>
      <c r="C44" s="51"/>
      <c r="D44" s="51"/>
      <c r="E44" s="51"/>
      <c r="F44" s="52"/>
      <c r="G44" s="52"/>
      <c r="H44" s="52"/>
      <c r="I44" s="52"/>
      <c r="J44" s="52"/>
      <c r="K44" s="52"/>
      <c r="L44" s="52"/>
    </row>
    <row r="45" spans="1:3" ht="15.75">
      <c r="A45" s="53" t="s">
        <v>58</v>
      </c>
      <c r="B45" s="53"/>
      <c r="C45" s="54"/>
    </row>
    <row r="46" spans="1:3" ht="15.75">
      <c r="A46" s="53"/>
      <c r="B46" s="55" t="s">
        <v>59</v>
      </c>
      <c r="C46" s="54"/>
    </row>
    <row r="47" spans="1:3" ht="15.75">
      <c r="A47" s="53"/>
      <c r="B47" s="55" t="s">
        <v>60</v>
      </c>
      <c r="C47" s="54"/>
    </row>
    <row r="48" spans="1:3" ht="15.75">
      <c r="A48" s="53"/>
      <c r="B48" s="55" t="s">
        <v>61</v>
      </c>
      <c r="C48" s="54"/>
    </row>
    <row r="49" spans="1:2" ht="19.5">
      <c r="A49" s="56"/>
      <c r="B49" s="57" t="s">
        <v>62</v>
      </c>
    </row>
    <row r="50" spans="1:2" ht="19.5">
      <c r="A50" s="56"/>
      <c r="B50" s="57"/>
    </row>
    <row r="51" spans="1:3" ht="19.5">
      <c r="A51" s="56"/>
      <c r="B51" s="56"/>
      <c r="C51" s="58" t="s">
        <v>63</v>
      </c>
    </row>
    <row r="52" spans="2:3" ht="18.75">
      <c r="B52" s="9"/>
      <c r="C52" s="59" t="s">
        <v>64</v>
      </c>
    </row>
    <row r="53" spans="1:4" ht="19.5">
      <c r="A53" s="60"/>
      <c r="D53" s="61"/>
    </row>
    <row r="54" ht="18.75">
      <c r="D54" s="62"/>
    </row>
    <row r="57" ht="15.75">
      <c r="B57" s="63"/>
    </row>
    <row r="59" ht="18.75">
      <c r="B59" s="9"/>
    </row>
  </sheetData>
  <sheetProtection/>
  <mergeCells count="6">
    <mergeCell ref="A5:M5"/>
    <mergeCell ref="A6:M6"/>
    <mergeCell ref="P21:T21"/>
    <mergeCell ref="A10:F10"/>
    <mergeCell ref="A14:M14"/>
    <mergeCell ref="A18:M18"/>
  </mergeCells>
  <printOptions/>
  <pageMargins left="0.27" right="0.2" top="0.52" bottom="0.25" header="0.41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 KHIEN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MSN</dc:creator>
  <cp:keywords/>
  <dc:description/>
  <cp:lastModifiedBy>MSN</cp:lastModifiedBy>
  <dcterms:created xsi:type="dcterms:W3CDTF">2015-11-23T01:54:59Z</dcterms:created>
  <dcterms:modified xsi:type="dcterms:W3CDTF">2015-11-23T01:55:09Z</dcterms:modified>
  <cp:category/>
  <cp:version/>
  <cp:contentType/>
  <cp:contentStatus/>
</cp:coreProperties>
</file>